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bookViews>
    <workbookView xWindow="0" yWindow="0" windowWidth="25600" windowHeight="14900"/>
  </bookViews>
  <sheets>
    <sheet name="OSSP-CL" sheetId="1" r:id="rId1"/>
  </sheets>
  <definedNames>
    <definedName name="_xlnm._FilterDatabase" localSheetId="0" hidden="1">'OSSP-CL'!$A$2:$AE$27</definedName>
  </definedNames>
  <calcPr calcId="171026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7" i="1" l="1"/>
  <c r="AA27" i="1"/>
  <c r="L27" i="1"/>
  <c r="M27" i="1"/>
  <c r="Z26" i="1"/>
  <c r="AA26" i="1"/>
  <c r="L26" i="1"/>
  <c r="M26" i="1"/>
  <c r="L25" i="1"/>
  <c r="M25" i="1"/>
  <c r="AA24" i="1"/>
  <c r="AA23" i="1"/>
  <c r="M23" i="1"/>
  <c r="Z22" i="1"/>
  <c r="AA22" i="1"/>
  <c r="L22" i="1"/>
  <c r="M22" i="1"/>
  <c r="Z21" i="1"/>
  <c r="AA21" i="1"/>
  <c r="L21" i="1"/>
  <c r="M21" i="1"/>
  <c r="L20" i="1"/>
  <c r="M20" i="1"/>
  <c r="AA19" i="1"/>
  <c r="AA18" i="1"/>
  <c r="M18" i="1"/>
  <c r="Z17" i="1"/>
  <c r="AA17" i="1"/>
  <c r="L17" i="1"/>
  <c r="M17" i="1"/>
  <c r="Z16" i="1"/>
  <c r="AA16" i="1"/>
  <c r="L16" i="1"/>
  <c r="M16" i="1"/>
  <c r="L15" i="1"/>
  <c r="M15" i="1"/>
  <c r="AA14" i="1"/>
  <c r="AA13" i="1"/>
  <c r="M13" i="1"/>
  <c r="Z12" i="1"/>
  <c r="AA12" i="1"/>
  <c r="L12" i="1"/>
  <c r="M12" i="1"/>
  <c r="Z11" i="1"/>
  <c r="AA11" i="1"/>
  <c r="L11" i="1"/>
  <c r="M11" i="1"/>
  <c r="L10" i="1"/>
  <c r="M10" i="1"/>
  <c r="AA9" i="1"/>
  <c r="AA8" i="1"/>
  <c r="M8" i="1"/>
  <c r="Z7" i="1"/>
  <c r="AA7" i="1"/>
  <c r="Z6" i="1"/>
  <c r="L7" i="1"/>
  <c r="M7" i="1"/>
  <c r="AA6" i="1"/>
  <c r="L6" i="1"/>
  <c r="M6" i="1"/>
  <c r="L5" i="1"/>
  <c r="M5" i="1"/>
  <c r="AA4" i="1"/>
  <c r="AA3" i="1"/>
  <c r="M3" i="1"/>
</calcChain>
</file>

<file path=xl/sharedStrings.xml><?xml version="1.0" encoding="utf-8"?>
<sst xmlns="http://schemas.openxmlformats.org/spreadsheetml/2006/main" count="458" uniqueCount="52">
  <si>
    <t>EXISTING PLANTILLA OF PERSONNEL</t>
  </si>
  <si>
    <t>PROPOSED PLANTILLA OF PERSONNEL</t>
  </si>
  <si>
    <t>HEAD UNIT</t>
  </si>
  <si>
    <t>SUB-UNIT (1ST LEVEL)</t>
  </si>
  <si>
    <t>SUB-UNIT (2ND LEVEL)</t>
  </si>
  <si>
    <t>SUB-UNIT (3RD LEVEL)</t>
  </si>
  <si>
    <t>SUB-UNIT (4TH LEVEL)</t>
  </si>
  <si>
    <t>SUB-UNIT (5TH LEVEL)</t>
  </si>
  <si>
    <t>ITEM NO.</t>
  </si>
  <si>
    <t>POSITION TITLE</t>
  </si>
  <si>
    <t>VACANT/FILLED</t>
  </si>
  <si>
    <t>SALARY LEVEL</t>
  </si>
  <si>
    <t>CURRENT SALARY STEP</t>
  </si>
  <si>
    <t>BASIC SALARY</t>
  </si>
  <si>
    <t>ALL OTHER COMPENSATION ITEMS</t>
  </si>
  <si>
    <t>QUALIFICATION STANDARDS</t>
  </si>
  <si>
    <t>PERSONNEL ACTION (ABOLISH, TRANSFER, RECLASSIFY, RETAIN, CREATE)</t>
  </si>
  <si>
    <t>NEW SALARY STEP</t>
  </si>
  <si>
    <t>CAREER BAND</t>
  </si>
  <si>
    <t>CAREER LEVEL</t>
  </si>
  <si>
    <t>JOB GRADE</t>
  </si>
  <si>
    <t>NEW QUALIFICATION STANDARDS</t>
  </si>
  <si>
    <t>CORPORATE SERVICES SECTOR</t>
  </si>
  <si>
    <t>GENERAL SERVICES GROUP</t>
  </si>
  <si>
    <t>ADMINISTRATIVE AND FINANCE DEPARTMENT</t>
  </si>
  <si>
    <t>FINANCE DIVISION</t>
  </si>
  <si>
    <t>BUDGET SECTION</t>
  </si>
  <si>
    <t>NA</t>
  </si>
  <si>
    <t>2000-20</t>
  </si>
  <si>
    <t>BUDGET OFFICER II</t>
  </si>
  <si>
    <t>FILLED</t>
  </si>
  <si>
    <t>Bachelor Degree, 1 year experience, 4 hours relevant training, Career Service Eligibility-2nd Level</t>
  </si>
  <si>
    <t>RETAIN</t>
  </si>
  <si>
    <t>P</t>
  </si>
  <si>
    <t>Bachelor Degree</t>
  </si>
  <si>
    <t>CREATE</t>
  </si>
  <si>
    <t>2000-21</t>
  </si>
  <si>
    <t>Bachelor Degree, 3-4 years experience</t>
  </si>
  <si>
    <t>BUDGET OFFICER I</t>
  </si>
  <si>
    <t>ABOLISH</t>
  </si>
  <si>
    <t>2000-22</t>
  </si>
  <si>
    <t>ACCOUNTANT I</t>
  </si>
  <si>
    <t>TRANSFER</t>
  </si>
  <si>
    <t>TREASURY SECTION</t>
  </si>
  <si>
    <t>2000-23</t>
  </si>
  <si>
    <t>ACCOUNTANT III</t>
  </si>
  <si>
    <t>VACANT</t>
  </si>
  <si>
    <t>Bachelor Degree, 3 years experience, 16 hours relevant training, Career Service Eligibility-2nd Level</t>
  </si>
  <si>
    <t>RECLASSIFY</t>
  </si>
  <si>
    <t>ACCOUNTANT IV</t>
  </si>
  <si>
    <t>M</t>
  </si>
  <si>
    <t>Bachelor Degree, 11-15 years experience in a managerial 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</si>
</sst>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6">
    <font>
      <sz val="11"/>
      <color theme="1"/>
      <name val="Calibri"/>
      <family val="2"/>
      <scheme val="minor"/>
    </font>
    <font>
      <sz val="12"/>
      <name val="Times New Roman"/>
    </font>
    <font>
      <b/>
      <sz val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</borders>
  <cellStyleXfs count="117">
    <xf numFmtId="0" fontId="0" fillId="0" borderId="0"/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3" fontId="5" fillId="0" borderId="0" xfId="0" applyNumberFormat="1" applyFont="1"/>
    <xf numFmtId="0" fontId="5" fillId="0" borderId="0" xfId="0" applyFont="1" applyAlignment="1">
      <alignment vertical="top" wrapText="1"/>
    </xf>
    <xf numFmtId="0" fontId="2" fillId="2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1" applyFont="1" applyFill="1" applyBorder="1" applyAlignment="1" applyProtection="1">
      <alignment horizontal="center" vertical="center"/>
    </xf>
  </cellXfs>
  <cellStyles count="117">
    <cellStyle name="Comma 2" xfId="2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14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7" builtinId="8" hidden="1"/>
    <cellStyle name="Hyperlink" xfId="81" builtinId="8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7" builtinId="8" hidden="1"/>
    <cellStyle name="Hyperlink" xfId="99" builtinId="8" hidden="1"/>
    <cellStyle name="Hyperlink" xfId="101" builtinId="8" hidden="1"/>
    <cellStyle name="Hyperlink" xfId="105" builtinId="8" hidden="1"/>
    <cellStyle name="Hyperlink" xfId="107" builtinId="8" hidden="1"/>
    <cellStyle name="Hyperlink" xfId="109" builtinId="8" hidden="1"/>
    <cellStyle name="Hyperlink" xfId="113" builtinId="8" hidden="1"/>
    <cellStyle name="Hyperlink" xfId="115" builtinId="8" hidden="1"/>
    <cellStyle name="Hyperlink" xfId="111" builtinId="8" hidden="1"/>
    <cellStyle name="Hyperlink" xfId="103" builtinId="8" hidden="1"/>
    <cellStyle name="Hyperlink" xfId="95" builtinId="8" hidden="1"/>
    <cellStyle name="Hyperlink" xfId="87" builtinId="8" hidden="1"/>
    <cellStyle name="Hyperlink" xfId="79" builtinId="8" hidden="1"/>
    <cellStyle name="Hyperlink" xfId="71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5" builtinId="8" hidden="1"/>
    <cellStyle name="Hyperlink" xfId="63" builtinId="8" hidden="1"/>
    <cellStyle name="Hyperlink" xfId="47" builtinId="8" hidden="1"/>
    <cellStyle name="Hyperlink" xfId="31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9" builtinId="8" hidden="1"/>
    <cellStyle name="Hyperlink" xfId="11" builtinId="8" hidden="1"/>
    <cellStyle name="Hyperlink" xfId="13" builtinId="8" hidden="1"/>
    <cellStyle name="Hyperlink" xfId="5" builtinId="8" hidden="1"/>
    <cellStyle name="Hyperlink" xfId="7" builtinId="8" hidden="1"/>
    <cellStyle name="Hyperlink" xfId="3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zoomScale="150" zoomScaleNormal="150" zoomScalePageLayoutView="150" workbookViewId="0">
      <selection activeCell="A4" sqref="A4"/>
    </sheetView>
  </sheetViews>
  <sheetFormatPr defaultColWidth="8.85546875" defaultRowHeight="9.9499999999999993"/>
  <cols>
    <col min="1" max="1" width="25.85546875" style="2" bestFit="1" customWidth="1"/>
    <col min="2" max="2" width="21.42578125" style="2" bestFit="1" customWidth="1"/>
    <col min="3" max="3" width="36" style="2" bestFit="1" customWidth="1"/>
    <col min="4" max="4" width="15.140625" style="2" bestFit="1" customWidth="1"/>
    <col min="5" max="5" width="14.42578125" style="2" bestFit="1" customWidth="1"/>
    <col min="6" max="6" width="9.7109375" style="2" customWidth="1"/>
    <col min="7" max="7" width="7.140625" style="2" bestFit="1" customWidth="1"/>
    <col min="8" max="8" width="17.140625" style="2" bestFit="1" customWidth="1"/>
    <col min="9" max="9" width="11.7109375" style="2" bestFit="1" customWidth="1"/>
    <col min="10" max="10" width="11.140625" style="2" bestFit="1" customWidth="1"/>
    <col min="11" max="11" width="17.140625" style="2" bestFit="1" customWidth="1"/>
    <col min="12" max="12" width="11.140625" style="2" bestFit="1" customWidth="1"/>
    <col min="13" max="13" width="11.140625" style="2" customWidth="1"/>
    <col min="14" max="14" width="16.7109375" style="2" customWidth="1"/>
    <col min="15" max="15" width="13.28515625" style="10" bestFit="1" customWidth="1"/>
    <col min="16" max="16" width="27.140625" style="2" bestFit="1" customWidth="1"/>
    <col min="17" max="17" width="21.42578125" style="2" bestFit="1" customWidth="1"/>
    <col min="18" max="18" width="36" style="2" bestFit="1" customWidth="1"/>
    <col min="19" max="19" width="15.140625" style="2" bestFit="1" customWidth="1"/>
    <col min="20" max="20" width="14.42578125" style="2" bestFit="1" customWidth="1"/>
    <col min="21" max="21" width="9.7109375" style="2" customWidth="1"/>
    <col min="22" max="22" width="7.140625" style="2" bestFit="1" customWidth="1"/>
    <col min="23" max="23" width="15.42578125" style="2" bestFit="1" customWidth="1"/>
    <col min="24" max="24" width="11.140625" style="2" bestFit="1" customWidth="1"/>
    <col min="25" max="25" width="13.85546875" style="2" bestFit="1" customWidth="1"/>
    <col min="26" max="26" width="13.85546875" style="2" customWidth="1"/>
    <col min="27" max="27" width="16.7109375" style="2" customWidth="1"/>
    <col min="28" max="28" width="11" style="2" bestFit="1" customWidth="1"/>
    <col min="29" max="29" width="11.42578125" style="2" bestFit="1" customWidth="1"/>
    <col min="30" max="30" width="8.42578125" style="2" bestFit="1" customWidth="1"/>
    <col min="31" max="31" width="33.7109375" style="2" customWidth="1"/>
    <col min="32" max="16384" width="8.85546875" style="2"/>
  </cols>
  <sheetData>
    <row r="1" spans="1:3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6"/>
      <c r="P1" s="15" t="s">
        <v>1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s="3" customFormat="1" ht="69.75" customHeight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7" t="s">
        <v>16</v>
      </c>
      <c r="P2" s="1" t="s">
        <v>2</v>
      </c>
      <c r="Q2" s="1" t="s">
        <v>3</v>
      </c>
      <c r="R2" s="1" t="s">
        <v>4</v>
      </c>
      <c r="S2" s="1" t="s">
        <v>5</v>
      </c>
      <c r="T2" s="1" t="s">
        <v>6</v>
      </c>
      <c r="U2" s="1" t="s">
        <v>7</v>
      </c>
      <c r="V2" s="1" t="s">
        <v>8</v>
      </c>
      <c r="W2" s="1" t="s">
        <v>9</v>
      </c>
      <c r="X2" s="1" t="s">
        <v>11</v>
      </c>
      <c r="Y2" s="1" t="s">
        <v>17</v>
      </c>
      <c r="Z2" s="1" t="s">
        <v>13</v>
      </c>
      <c r="AA2" s="1" t="s">
        <v>14</v>
      </c>
      <c r="AB2" s="1" t="s">
        <v>18</v>
      </c>
      <c r="AC2" s="1" t="s">
        <v>19</v>
      </c>
      <c r="AD2" s="1" t="s">
        <v>20</v>
      </c>
      <c r="AE2" s="1" t="s">
        <v>21</v>
      </c>
    </row>
    <row r="3" spans="1:31" ht="39.950000000000003" customHeight="1">
      <c r="A3" s="2" t="s">
        <v>22</v>
      </c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2">
        <v>15</v>
      </c>
      <c r="K3" s="2">
        <v>5</v>
      </c>
      <c r="L3" s="4">
        <v>312000</v>
      </c>
      <c r="M3" s="4">
        <f>(2000*12)+(L3/12)</f>
        <v>50000</v>
      </c>
      <c r="N3" s="5" t="s">
        <v>31</v>
      </c>
      <c r="O3" s="8" t="s">
        <v>32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>
        <v>15</v>
      </c>
      <c r="Y3" s="2">
        <v>5</v>
      </c>
      <c r="Z3" s="4">
        <v>312000</v>
      </c>
      <c r="AA3" s="4">
        <f>(2000*12)+(Z3/12)</f>
        <v>50000</v>
      </c>
      <c r="AB3" s="11" t="s">
        <v>33</v>
      </c>
      <c r="AC3" s="13">
        <v>1</v>
      </c>
      <c r="AD3" s="13">
        <v>8</v>
      </c>
      <c r="AE3" s="3" t="s">
        <v>34</v>
      </c>
    </row>
    <row r="4" spans="1:31">
      <c r="A4" s="1"/>
      <c r="B4" s="1"/>
      <c r="C4" s="1"/>
      <c r="D4" s="1"/>
      <c r="E4" s="1"/>
      <c r="F4" s="1"/>
      <c r="O4" s="9" t="s">
        <v>35</v>
      </c>
      <c r="P4" s="2" t="s">
        <v>22</v>
      </c>
      <c r="Q4" s="2" t="s">
        <v>23</v>
      </c>
      <c r="R4" s="2" t="s">
        <v>24</v>
      </c>
      <c r="S4" s="2" t="s">
        <v>25</v>
      </c>
      <c r="T4" s="2" t="s">
        <v>26</v>
      </c>
      <c r="U4" s="2" t="s">
        <v>27</v>
      </c>
      <c r="V4" s="2" t="s">
        <v>36</v>
      </c>
      <c r="W4" s="2" t="s">
        <v>29</v>
      </c>
      <c r="X4" s="2">
        <v>15</v>
      </c>
      <c r="Y4" s="2">
        <v>5</v>
      </c>
      <c r="Z4" s="4">
        <v>312000</v>
      </c>
      <c r="AA4" s="4">
        <f>(2000*12)+(Z4/12)</f>
        <v>50000</v>
      </c>
      <c r="AB4" s="11" t="s">
        <v>33</v>
      </c>
      <c r="AC4" s="13">
        <v>1</v>
      </c>
      <c r="AD4" s="13">
        <v>9</v>
      </c>
      <c r="AE4" s="3" t="s">
        <v>37</v>
      </c>
    </row>
    <row r="5" spans="1:31">
      <c r="A5" s="2" t="s">
        <v>22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36</v>
      </c>
      <c r="H5" s="2" t="s">
        <v>38</v>
      </c>
      <c r="I5" s="2" t="s">
        <v>30</v>
      </c>
      <c r="J5" s="2">
        <v>11</v>
      </c>
      <c r="K5" s="2">
        <v>4</v>
      </c>
      <c r="L5" s="4">
        <f>19111*12</f>
        <v>229332</v>
      </c>
      <c r="M5" s="4">
        <f>(2000*12)+(L5/12)</f>
        <v>43111</v>
      </c>
      <c r="N5" s="3" t="s">
        <v>34</v>
      </c>
      <c r="O5" s="9" t="s">
        <v>39</v>
      </c>
      <c r="AB5" s="12"/>
      <c r="AC5" s="14"/>
      <c r="AD5" s="14"/>
    </row>
    <row r="6" spans="1:31">
      <c r="A6" s="2" t="s">
        <v>22</v>
      </c>
      <c r="B6" s="2" t="s">
        <v>23</v>
      </c>
      <c r="C6" s="2" t="s">
        <v>24</v>
      </c>
      <c r="D6" s="2" t="s">
        <v>25</v>
      </c>
      <c r="E6" s="2" t="s">
        <v>26</v>
      </c>
      <c r="F6" s="2" t="s">
        <v>27</v>
      </c>
      <c r="G6" s="2" t="s">
        <v>40</v>
      </c>
      <c r="H6" s="2" t="s">
        <v>41</v>
      </c>
      <c r="I6" s="2" t="s">
        <v>30</v>
      </c>
      <c r="J6" s="2">
        <v>11</v>
      </c>
      <c r="K6" s="2">
        <v>4</v>
      </c>
      <c r="L6" s="4">
        <f>19111*12</f>
        <v>229332</v>
      </c>
      <c r="M6" s="4">
        <f>(2000*12)+(L6/12)</f>
        <v>43111</v>
      </c>
      <c r="N6" s="3" t="s">
        <v>34</v>
      </c>
      <c r="O6" s="9" t="s">
        <v>42</v>
      </c>
      <c r="P6" s="2" t="s">
        <v>22</v>
      </c>
      <c r="Q6" s="2" t="s">
        <v>23</v>
      </c>
      <c r="R6" s="2" t="s">
        <v>24</v>
      </c>
      <c r="S6" s="2" t="s">
        <v>25</v>
      </c>
      <c r="T6" s="2" t="s">
        <v>43</v>
      </c>
      <c r="U6" s="2" t="s">
        <v>27</v>
      </c>
      <c r="V6" s="2" t="s">
        <v>40</v>
      </c>
      <c r="W6" s="2" t="s">
        <v>41</v>
      </c>
      <c r="X6" s="2">
        <v>11</v>
      </c>
      <c r="Y6" s="2">
        <v>4</v>
      </c>
      <c r="Z6" s="4">
        <f>19111*12</f>
        <v>229332</v>
      </c>
      <c r="AA6" s="4">
        <f>(2000*12)+(Z6/12)</f>
        <v>43111</v>
      </c>
      <c r="AB6" s="11" t="s">
        <v>33</v>
      </c>
      <c r="AC6" s="13">
        <v>1</v>
      </c>
      <c r="AD6" s="13">
        <v>8</v>
      </c>
      <c r="AE6" s="3" t="s">
        <v>34</v>
      </c>
    </row>
    <row r="7" spans="1:31" ht="50.1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44</v>
      </c>
      <c r="H7" s="2" t="s">
        <v>45</v>
      </c>
      <c r="I7" s="2" t="s">
        <v>46</v>
      </c>
      <c r="J7" s="2">
        <v>22</v>
      </c>
      <c r="K7" s="2">
        <v>1</v>
      </c>
      <c r="L7" s="4">
        <f>42652*12</f>
        <v>511824</v>
      </c>
      <c r="M7" s="4">
        <f>(2000*12)+(L7/12)</f>
        <v>66652</v>
      </c>
      <c r="N7" s="5" t="s">
        <v>47</v>
      </c>
      <c r="O7" s="9" t="s">
        <v>48</v>
      </c>
      <c r="P7" s="2" t="s">
        <v>22</v>
      </c>
      <c r="Q7" s="2" t="s">
        <v>23</v>
      </c>
      <c r="R7" s="2" t="s">
        <v>24</v>
      </c>
      <c r="S7" s="2" t="s">
        <v>25</v>
      </c>
      <c r="T7" s="2" t="s">
        <v>26</v>
      </c>
      <c r="U7" s="2" t="s">
        <v>27</v>
      </c>
      <c r="V7" s="2" t="s">
        <v>44</v>
      </c>
      <c r="W7" s="2" t="s">
        <v>49</v>
      </c>
      <c r="X7" s="2">
        <v>24</v>
      </c>
      <c r="Y7" s="2">
        <v>1</v>
      </c>
      <c r="Z7" s="4">
        <f>49750*12</f>
        <v>597000</v>
      </c>
      <c r="AA7" s="4">
        <f>(2000*12)+(Z7/12)</f>
        <v>73750</v>
      </c>
      <c r="AB7" s="2" t="s">
        <v>50</v>
      </c>
      <c r="AC7" s="2">
        <v>3</v>
      </c>
      <c r="AD7" s="2">
        <v>15</v>
      </c>
      <c r="AE7" s="3" t="s">
        <v>51</v>
      </c>
    </row>
    <row r="8" spans="1:31" ht="50.1">
      <c r="A8" s="2" t="s">
        <v>22</v>
      </c>
      <c r="B8" s="2" t="s">
        <v>23</v>
      </c>
      <c r="C8" s="2" t="s">
        <v>24</v>
      </c>
      <c r="D8" s="2" t="s">
        <v>25</v>
      </c>
      <c r="E8" s="2" t="s">
        <v>26</v>
      </c>
      <c r="F8" s="2" t="s">
        <v>27</v>
      </c>
      <c r="G8" s="2" t="s">
        <v>28</v>
      </c>
      <c r="H8" s="2" t="s">
        <v>29</v>
      </c>
      <c r="I8" s="2" t="s">
        <v>30</v>
      </c>
      <c r="J8" s="2">
        <v>15</v>
      </c>
      <c r="K8" s="2">
        <v>5</v>
      </c>
      <c r="L8" s="4">
        <v>312000</v>
      </c>
      <c r="M8" s="4">
        <f>(2000*12)+(L8/12)</f>
        <v>50000</v>
      </c>
      <c r="N8" s="5" t="s">
        <v>31</v>
      </c>
      <c r="O8" s="8" t="s">
        <v>32</v>
      </c>
      <c r="P8" s="2" t="s">
        <v>22</v>
      </c>
      <c r="Q8" s="2" t="s">
        <v>23</v>
      </c>
      <c r="R8" s="2" t="s">
        <v>24</v>
      </c>
      <c r="S8" s="2" t="s">
        <v>25</v>
      </c>
      <c r="T8" s="2" t="s">
        <v>26</v>
      </c>
      <c r="U8" s="2" t="s">
        <v>27</v>
      </c>
      <c r="V8" s="2" t="s">
        <v>28</v>
      </c>
      <c r="W8" s="2" t="s">
        <v>29</v>
      </c>
      <c r="X8" s="2">
        <v>15</v>
      </c>
      <c r="Y8" s="2">
        <v>5</v>
      </c>
      <c r="Z8" s="4">
        <v>312000</v>
      </c>
      <c r="AA8" s="4">
        <f>(2000*12)+(Z8/12)</f>
        <v>50000</v>
      </c>
      <c r="AB8" s="11" t="s">
        <v>33</v>
      </c>
      <c r="AC8" s="13">
        <v>1</v>
      </c>
      <c r="AD8" s="13">
        <v>8</v>
      </c>
      <c r="AE8" s="3" t="s">
        <v>34</v>
      </c>
    </row>
    <row r="9" spans="1:31">
      <c r="A9" s="1"/>
      <c r="B9" s="1"/>
      <c r="C9" s="1"/>
      <c r="D9" s="1"/>
      <c r="E9" s="1"/>
      <c r="F9" s="1"/>
      <c r="O9" s="9" t="s">
        <v>35</v>
      </c>
      <c r="P9" s="2" t="s">
        <v>22</v>
      </c>
      <c r="Q9" s="2" t="s">
        <v>23</v>
      </c>
      <c r="R9" s="2" t="s">
        <v>24</v>
      </c>
      <c r="S9" s="2" t="s">
        <v>25</v>
      </c>
      <c r="T9" s="2" t="s">
        <v>26</v>
      </c>
      <c r="U9" s="2" t="s">
        <v>27</v>
      </c>
      <c r="V9" s="2" t="s">
        <v>36</v>
      </c>
      <c r="W9" s="2" t="s">
        <v>29</v>
      </c>
      <c r="X9" s="2">
        <v>15</v>
      </c>
      <c r="Y9" s="2">
        <v>5</v>
      </c>
      <c r="Z9" s="4">
        <v>312000</v>
      </c>
      <c r="AA9" s="4">
        <f>(2000*12)+(Z9/12)</f>
        <v>50000</v>
      </c>
      <c r="AB9" s="11" t="s">
        <v>33</v>
      </c>
      <c r="AC9" s="13">
        <v>1</v>
      </c>
      <c r="AD9" s="13">
        <v>9</v>
      </c>
      <c r="AE9" s="3" t="s">
        <v>37</v>
      </c>
    </row>
    <row r="10" spans="1:31">
      <c r="A10" s="2" t="s">
        <v>22</v>
      </c>
      <c r="B10" s="2" t="s">
        <v>23</v>
      </c>
      <c r="C10" s="2" t="s">
        <v>24</v>
      </c>
      <c r="D10" s="2" t="s">
        <v>25</v>
      </c>
      <c r="E10" s="2" t="s">
        <v>26</v>
      </c>
      <c r="F10" s="2" t="s">
        <v>27</v>
      </c>
      <c r="G10" s="2" t="s">
        <v>36</v>
      </c>
      <c r="H10" s="2" t="s">
        <v>38</v>
      </c>
      <c r="I10" s="2" t="s">
        <v>30</v>
      </c>
      <c r="J10" s="2">
        <v>11</v>
      </c>
      <c r="K10" s="2">
        <v>4</v>
      </c>
      <c r="L10" s="4">
        <f>19111*12</f>
        <v>229332</v>
      </c>
      <c r="M10" s="4">
        <f>(2000*12)+(L10/12)</f>
        <v>43111</v>
      </c>
      <c r="N10" s="3" t="s">
        <v>34</v>
      </c>
      <c r="O10" s="9" t="s">
        <v>39</v>
      </c>
      <c r="AB10" s="12"/>
      <c r="AC10" s="14"/>
      <c r="AD10" s="14"/>
    </row>
    <row r="11" spans="1:31">
      <c r="A11" s="2" t="s">
        <v>22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40</v>
      </c>
      <c r="H11" s="2" t="s">
        <v>41</v>
      </c>
      <c r="I11" s="2" t="s">
        <v>30</v>
      </c>
      <c r="J11" s="2">
        <v>11</v>
      </c>
      <c r="K11" s="2">
        <v>4</v>
      </c>
      <c r="L11" s="4">
        <f>19111*12</f>
        <v>229332</v>
      </c>
      <c r="M11" s="4">
        <f>(2000*12)+(L11/12)</f>
        <v>43111</v>
      </c>
      <c r="N11" s="3" t="s">
        <v>34</v>
      </c>
      <c r="O11" s="9" t="s">
        <v>42</v>
      </c>
      <c r="P11" s="2" t="s">
        <v>22</v>
      </c>
      <c r="Q11" s="2" t="s">
        <v>23</v>
      </c>
      <c r="R11" s="2" t="s">
        <v>24</v>
      </c>
      <c r="S11" s="2" t="s">
        <v>25</v>
      </c>
      <c r="T11" s="2" t="s">
        <v>43</v>
      </c>
      <c r="U11" s="2" t="s">
        <v>27</v>
      </c>
      <c r="V11" s="2" t="s">
        <v>40</v>
      </c>
      <c r="W11" s="2" t="s">
        <v>41</v>
      </c>
      <c r="X11" s="2">
        <v>11</v>
      </c>
      <c r="Y11" s="2">
        <v>4</v>
      </c>
      <c r="Z11" s="4">
        <f>19111*12</f>
        <v>229332</v>
      </c>
      <c r="AA11" s="4">
        <f>(2000*12)+(Z11/12)</f>
        <v>43111</v>
      </c>
      <c r="AB11" s="11" t="s">
        <v>33</v>
      </c>
      <c r="AC11" s="13">
        <v>1</v>
      </c>
      <c r="AD11" s="13">
        <v>8</v>
      </c>
      <c r="AE11" s="3" t="s">
        <v>34</v>
      </c>
    </row>
    <row r="12" spans="1:31" ht="50.1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27</v>
      </c>
      <c r="G12" s="2" t="s">
        <v>44</v>
      </c>
      <c r="H12" s="2" t="s">
        <v>45</v>
      </c>
      <c r="I12" s="2" t="s">
        <v>46</v>
      </c>
      <c r="J12" s="2">
        <v>22</v>
      </c>
      <c r="K12" s="2">
        <v>1</v>
      </c>
      <c r="L12" s="4">
        <f>42652*12</f>
        <v>511824</v>
      </c>
      <c r="M12" s="4">
        <f>(2000*12)+(L12/12)</f>
        <v>66652</v>
      </c>
      <c r="N12" s="5" t="s">
        <v>47</v>
      </c>
      <c r="O12" s="9" t="s">
        <v>48</v>
      </c>
      <c r="P12" s="2" t="s">
        <v>22</v>
      </c>
      <c r="Q12" s="2" t="s">
        <v>23</v>
      </c>
      <c r="R12" s="2" t="s">
        <v>24</v>
      </c>
      <c r="S12" s="2" t="s">
        <v>25</v>
      </c>
      <c r="T12" s="2" t="s">
        <v>26</v>
      </c>
      <c r="U12" s="2" t="s">
        <v>27</v>
      </c>
      <c r="V12" s="2" t="s">
        <v>44</v>
      </c>
      <c r="W12" s="2" t="s">
        <v>49</v>
      </c>
      <c r="X12" s="2">
        <v>24</v>
      </c>
      <c r="Y12" s="2">
        <v>1</v>
      </c>
      <c r="Z12" s="4">
        <f>49750*12</f>
        <v>597000</v>
      </c>
      <c r="AA12" s="4">
        <f>(2000*12)+(Z12/12)</f>
        <v>73750</v>
      </c>
      <c r="AB12" s="2" t="s">
        <v>50</v>
      </c>
      <c r="AC12" s="2">
        <v>3</v>
      </c>
      <c r="AD12" s="2">
        <v>15</v>
      </c>
      <c r="AE12" s="3" t="s">
        <v>51</v>
      </c>
    </row>
    <row r="13" spans="1:31" ht="50.1">
      <c r="A13" s="2" t="s">
        <v>22</v>
      </c>
      <c r="B13" s="2" t="s">
        <v>23</v>
      </c>
      <c r="C13" s="2" t="s">
        <v>24</v>
      </c>
      <c r="D13" s="2" t="s">
        <v>25</v>
      </c>
      <c r="E13" s="2" t="s">
        <v>26</v>
      </c>
      <c r="F13" s="2" t="s">
        <v>27</v>
      </c>
      <c r="G13" s="2" t="s">
        <v>28</v>
      </c>
      <c r="H13" s="2" t="s">
        <v>29</v>
      </c>
      <c r="I13" s="2" t="s">
        <v>30</v>
      </c>
      <c r="J13" s="2">
        <v>15</v>
      </c>
      <c r="K13" s="2">
        <v>5</v>
      </c>
      <c r="L13" s="4">
        <v>312000</v>
      </c>
      <c r="M13" s="4">
        <f>(2000*12)+(L13/12)</f>
        <v>50000</v>
      </c>
      <c r="N13" s="5" t="s">
        <v>31</v>
      </c>
      <c r="O13" s="8" t="s">
        <v>32</v>
      </c>
      <c r="P13" s="2" t="s">
        <v>22</v>
      </c>
      <c r="Q13" s="2" t="s">
        <v>23</v>
      </c>
      <c r="R13" s="2" t="s">
        <v>24</v>
      </c>
      <c r="S13" s="2" t="s">
        <v>25</v>
      </c>
      <c r="T13" s="2" t="s">
        <v>26</v>
      </c>
      <c r="U13" s="2" t="s">
        <v>27</v>
      </c>
      <c r="V13" s="2" t="s">
        <v>28</v>
      </c>
      <c r="W13" s="2" t="s">
        <v>29</v>
      </c>
      <c r="X13" s="2">
        <v>15</v>
      </c>
      <c r="Y13" s="2">
        <v>5</v>
      </c>
      <c r="Z13" s="4">
        <v>312000</v>
      </c>
      <c r="AA13" s="4">
        <f>(2000*12)+(Z13/12)</f>
        <v>50000</v>
      </c>
      <c r="AB13" s="11" t="s">
        <v>33</v>
      </c>
      <c r="AC13" s="13">
        <v>1</v>
      </c>
      <c r="AD13" s="13">
        <v>8</v>
      </c>
      <c r="AE13" s="3" t="s">
        <v>34</v>
      </c>
    </row>
    <row r="14" spans="1:31">
      <c r="A14" s="1"/>
      <c r="B14" s="1"/>
      <c r="C14" s="1"/>
      <c r="D14" s="1"/>
      <c r="E14" s="1"/>
      <c r="F14" s="1"/>
      <c r="O14" s="9" t="s">
        <v>35</v>
      </c>
      <c r="P14" s="2" t="s">
        <v>22</v>
      </c>
      <c r="Q14" s="2" t="s">
        <v>23</v>
      </c>
      <c r="R14" s="2" t="s">
        <v>24</v>
      </c>
      <c r="S14" s="2" t="s">
        <v>25</v>
      </c>
      <c r="T14" s="2" t="s">
        <v>26</v>
      </c>
      <c r="U14" s="2" t="s">
        <v>27</v>
      </c>
      <c r="V14" s="2" t="s">
        <v>36</v>
      </c>
      <c r="W14" s="2" t="s">
        <v>29</v>
      </c>
      <c r="X14" s="2">
        <v>15</v>
      </c>
      <c r="Y14" s="2">
        <v>5</v>
      </c>
      <c r="Z14" s="4">
        <v>312000</v>
      </c>
      <c r="AA14" s="4">
        <f>(2000*12)+(Z14/12)</f>
        <v>50000</v>
      </c>
      <c r="AB14" s="11" t="s">
        <v>33</v>
      </c>
      <c r="AC14" s="13">
        <v>1</v>
      </c>
      <c r="AD14" s="13">
        <v>9</v>
      </c>
      <c r="AE14" s="3" t="s">
        <v>37</v>
      </c>
    </row>
    <row r="15" spans="1:31">
      <c r="A15" s="2" t="s">
        <v>22</v>
      </c>
      <c r="B15" s="2" t="s">
        <v>23</v>
      </c>
      <c r="C15" s="2" t="s">
        <v>24</v>
      </c>
      <c r="D15" s="2" t="s">
        <v>25</v>
      </c>
      <c r="E15" s="2" t="s">
        <v>26</v>
      </c>
      <c r="F15" s="2" t="s">
        <v>27</v>
      </c>
      <c r="G15" s="2" t="s">
        <v>36</v>
      </c>
      <c r="H15" s="2" t="s">
        <v>38</v>
      </c>
      <c r="I15" s="2" t="s">
        <v>30</v>
      </c>
      <c r="J15" s="2">
        <v>11</v>
      </c>
      <c r="K15" s="2">
        <v>4</v>
      </c>
      <c r="L15" s="4">
        <f>19111*12</f>
        <v>229332</v>
      </c>
      <c r="M15" s="4">
        <f>(2000*12)+(L15/12)</f>
        <v>43111</v>
      </c>
      <c r="N15" s="3" t="s">
        <v>34</v>
      </c>
      <c r="O15" s="9" t="s">
        <v>39</v>
      </c>
      <c r="AB15" s="12"/>
      <c r="AC15" s="14"/>
      <c r="AD15" s="14"/>
    </row>
    <row r="16" spans="1:31">
      <c r="A16" s="2" t="s">
        <v>22</v>
      </c>
      <c r="B16" s="2" t="s">
        <v>23</v>
      </c>
      <c r="C16" s="2" t="s">
        <v>24</v>
      </c>
      <c r="D16" s="2" t="s">
        <v>25</v>
      </c>
      <c r="E16" s="2" t="s">
        <v>26</v>
      </c>
      <c r="F16" s="2" t="s">
        <v>27</v>
      </c>
      <c r="G16" s="2" t="s">
        <v>40</v>
      </c>
      <c r="H16" s="2" t="s">
        <v>41</v>
      </c>
      <c r="I16" s="2" t="s">
        <v>30</v>
      </c>
      <c r="J16" s="2">
        <v>11</v>
      </c>
      <c r="K16" s="2">
        <v>4</v>
      </c>
      <c r="L16" s="4">
        <f>19111*12</f>
        <v>229332</v>
      </c>
      <c r="M16" s="4">
        <f>(2000*12)+(L16/12)</f>
        <v>43111</v>
      </c>
      <c r="N16" s="3" t="s">
        <v>34</v>
      </c>
      <c r="O16" s="9" t="s">
        <v>42</v>
      </c>
      <c r="P16" s="2" t="s">
        <v>22</v>
      </c>
      <c r="Q16" s="2" t="s">
        <v>23</v>
      </c>
      <c r="R16" s="2" t="s">
        <v>24</v>
      </c>
      <c r="S16" s="2" t="s">
        <v>25</v>
      </c>
      <c r="T16" s="2" t="s">
        <v>43</v>
      </c>
      <c r="U16" s="2" t="s">
        <v>27</v>
      </c>
      <c r="V16" s="2" t="s">
        <v>40</v>
      </c>
      <c r="W16" s="2" t="s">
        <v>41</v>
      </c>
      <c r="X16" s="2">
        <v>11</v>
      </c>
      <c r="Y16" s="2">
        <v>4</v>
      </c>
      <c r="Z16" s="4">
        <f>19111*12</f>
        <v>229332</v>
      </c>
      <c r="AA16" s="4">
        <f>(2000*12)+(Z16/12)</f>
        <v>43111</v>
      </c>
      <c r="AB16" s="11" t="s">
        <v>33</v>
      </c>
      <c r="AC16" s="13">
        <v>1</v>
      </c>
      <c r="AD16" s="13">
        <v>8</v>
      </c>
      <c r="AE16" s="3" t="s">
        <v>34</v>
      </c>
    </row>
    <row r="17" spans="1:31" ht="50.1">
      <c r="A17" s="2" t="s">
        <v>22</v>
      </c>
      <c r="B17" s="2" t="s">
        <v>23</v>
      </c>
      <c r="C17" s="2" t="s">
        <v>24</v>
      </c>
      <c r="D17" s="2" t="s">
        <v>25</v>
      </c>
      <c r="E17" s="2" t="s">
        <v>26</v>
      </c>
      <c r="F17" s="2" t="s">
        <v>27</v>
      </c>
      <c r="G17" s="2" t="s">
        <v>44</v>
      </c>
      <c r="H17" s="2" t="s">
        <v>45</v>
      </c>
      <c r="I17" s="2" t="s">
        <v>46</v>
      </c>
      <c r="J17" s="2">
        <v>22</v>
      </c>
      <c r="K17" s="2">
        <v>1</v>
      </c>
      <c r="L17" s="4">
        <f>42652*12</f>
        <v>511824</v>
      </c>
      <c r="M17" s="4">
        <f>(2000*12)+(L17/12)</f>
        <v>66652</v>
      </c>
      <c r="N17" s="5" t="s">
        <v>47</v>
      </c>
      <c r="O17" s="9" t="s">
        <v>48</v>
      </c>
      <c r="P17" s="2" t="s">
        <v>22</v>
      </c>
      <c r="Q17" s="2" t="s">
        <v>23</v>
      </c>
      <c r="R17" s="2" t="s">
        <v>24</v>
      </c>
      <c r="S17" s="2" t="s">
        <v>25</v>
      </c>
      <c r="T17" s="2" t="s">
        <v>26</v>
      </c>
      <c r="U17" s="2" t="s">
        <v>27</v>
      </c>
      <c r="V17" s="2" t="s">
        <v>44</v>
      </c>
      <c r="W17" s="2" t="s">
        <v>49</v>
      </c>
      <c r="X17" s="2">
        <v>24</v>
      </c>
      <c r="Y17" s="2">
        <v>1</v>
      </c>
      <c r="Z17" s="4">
        <f>49750*12</f>
        <v>597000</v>
      </c>
      <c r="AA17" s="4">
        <f>(2000*12)+(Z17/12)</f>
        <v>73750</v>
      </c>
      <c r="AB17" s="2" t="s">
        <v>50</v>
      </c>
      <c r="AC17" s="2">
        <v>3</v>
      </c>
      <c r="AD17" s="2">
        <v>15</v>
      </c>
      <c r="AE17" s="3" t="s">
        <v>51</v>
      </c>
    </row>
    <row r="18" spans="1:31" ht="50.1">
      <c r="A18" s="2" t="s">
        <v>22</v>
      </c>
      <c r="B18" s="2" t="s">
        <v>23</v>
      </c>
      <c r="C18" s="2" t="s">
        <v>24</v>
      </c>
      <c r="D18" s="2" t="s">
        <v>25</v>
      </c>
      <c r="E18" s="2" t="s">
        <v>26</v>
      </c>
      <c r="F18" s="2" t="s">
        <v>27</v>
      </c>
      <c r="G18" s="2" t="s">
        <v>28</v>
      </c>
      <c r="H18" s="2" t="s">
        <v>29</v>
      </c>
      <c r="I18" s="2" t="s">
        <v>30</v>
      </c>
      <c r="J18" s="2">
        <v>15</v>
      </c>
      <c r="K18" s="2">
        <v>5</v>
      </c>
      <c r="L18" s="4">
        <v>312000</v>
      </c>
      <c r="M18" s="4">
        <f>(2000*12)+(L18/12)</f>
        <v>50000</v>
      </c>
      <c r="N18" s="5" t="s">
        <v>31</v>
      </c>
      <c r="O18" s="8" t="s">
        <v>32</v>
      </c>
      <c r="P18" s="2" t="s">
        <v>22</v>
      </c>
      <c r="Q18" s="2" t="s">
        <v>23</v>
      </c>
      <c r="R18" s="2" t="s">
        <v>24</v>
      </c>
      <c r="S18" s="2" t="s">
        <v>25</v>
      </c>
      <c r="T18" s="2" t="s">
        <v>26</v>
      </c>
      <c r="U18" s="2" t="s">
        <v>27</v>
      </c>
      <c r="V18" s="2" t="s">
        <v>28</v>
      </c>
      <c r="W18" s="2" t="s">
        <v>29</v>
      </c>
      <c r="X18" s="2">
        <v>15</v>
      </c>
      <c r="Y18" s="2">
        <v>5</v>
      </c>
      <c r="Z18" s="4">
        <v>312000</v>
      </c>
      <c r="AA18" s="4">
        <f>(2000*12)+(Z18/12)</f>
        <v>50000</v>
      </c>
      <c r="AB18" s="11" t="s">
        <v>33</v>
      </c>
      <c r="AC18" s="13">
        <v>1</v>
      </c>
      <c r="AD18" s="13">
        <v>8</v>
      </c>
      <c r="AE18" s="3" t="s">
        <v>34</v>
      </c>
    </row>
    <row r="19" spans="1:31">
      <c r="A19" s="1"/>
      <c r="B19" s="1"/>
      <c r="C19" s="1"/>
      <c r="D19" s="1"/>
      <c r="E19" s="1"/>
      <c r="F19" s="1"/>
      <c r="O19" s="9" t="s">
        <v>35</v>
      </c>
      <c r="P19" s="2" t="s">
        <v>22</v>
      </c>
      <c r="Q19" s="2" t="s">
        <v>23</v>
      </c>
      <c r="R19" s="2" t="s">
        <v>24</v>
      </c>
      <c r="S19" s="2" t="s">
        <v>25</v>
      </c>
      <c r="T19" s="2" t="s">
        <v>26</v>
      </c>
      <c r="U19" s="2" t="s">
        <v>27</v>
      </c>
      <c r="V19" s="2" t="s">
        <v>36</v>
      </c>
      <c r="W19" s="2" t="s">
        <v>29</v>
      </c>
      <c r="X19" s="2">
        <v>15</v>
      </c>
      <c r="Y19" s="2">
        <v>5</v>
      </c>
      <c r="Z19" s="4">
        <v>312000</v>
      </c>
      <c r="AA19" s="4">
        <f>(2000*12)+(Z19/12)</f>
        <v>50000</v>
      </c>
      <c r="AB19" s="11" t="s">
        <v>33</v>
      </c>
      <c r="AC19" s="13">
        <v>1</v>
      </c>
      <c r="AD19" s="13">
        <v>9</v>
      </c>
      <c r="AE19" s="3" t="s">
        <v>37</v>
      </c>
    </row>
    <row r="20" spans="1:31">
      <c r="A20" s="2" t="s">
        <v>22</v>
      </c>
      <c r="B20" s="2" t="s">
        <v>23</v>
      </c>
      <c r="C20" s="2" t="s">
        <v>24</v>
      </c>
      <c r="D20" s="2" t="s">
        <v>25</v>
      </c>
      <c r="E20" s="2" t="s">
        <v>26</v>
      </c>
      <c r="F20" s="2" t="s">
        <v>27</v>
      </c>
      <c r="G20" s="2" t="s">
        <v>36</v>
      </c>
      <c r="H20" s="2" t="s">
        <v>38</v>
      </c>
      <c r="I20" s="2" t="s">
        <v>30</v>
      </c>
      <c r="J20" s="2">
        <v>11</v>
      </c>
      <c r="K20" s="2">
        <v>4</v>
      </c>
      <c r="L20" s="4">
        <f>19111*12</f>
        <v>229332</v>
      </c>
      <c r="M20" s="4">
        <f>(2000*12)+(L20/12)</f>
        <v>43111</v>
      </c>
      <c r="N20" s="3" t="s">
        <v>34</v>
      </c>
      <c r="O20" s="9" t="s">
        <v>39</v>
      </c>
      <c r="AB20" s="12"/>
      <c r="AC20" s="14"/>
      <c r="AD20" s="14"/>
    </row>
    <row r="21" spans="1:31">
      <c r="A21" s="2" t="s">
        <v>22</v>
      </c>
      <c r="B21" s="2" t="s">
        <v>23</v>
      </c>
      <c r="C21" s="2" t="s">
        <v>24</v>
      </c>
      <c r="D21" s="2" t="s">
        <v>25</v>
      </c>
      <c r="E21" s="2" t="s">
        <v>26</v>
      </c>
      <c r="F21" s="2" t="s">
        <v>27</v>
      </c>
      <c r="G21" s="2" t="s">
        <v>40</v>
      </c>
      <c r="H21" s="2" t="s">
        <v>41</v>
      </c>
      <c r="I21" s="2" t="s">
        <v>30</v>
      </c>
      <c r="J21" s="2">
        <v>11</v>
      </c>
      <c r="K21" s="2">
        <v>4</v>
      </c>
      <c r="L21" s="4">
        <f>19111*12</f>
        <v>229332</v>
      </c>
      <c r="M21" s="4">
        <f>(2000*12)+(L21/12)</f>
        <v>43111</v>
      </c>
      <c r="N21" s="3" t="s">
        <v>34</v>
      </c>
      <c r="O21" s="9" t="s">
        <v>42</v>
      </c>
      <c r="P21" s="2" t="s">
        <v>22</v>
      </c>
      <c r="Q21" s="2" t="s">
        <v>23</v>
      </c>
      <c r="R21" s="2" t="s">
        <v>24</v>
      </c>
      <c r="S21" s="2" t="s">
        <v>25</v>
      </c>
      <c r="T21" s="2" t="s">
        <v>43</v>
      </c>
      <c r="U21" s="2" t="s">
        <v>27</v>
      </c>
      <c r="V21" s="2" t="s">
        <v>40</v>
      </c>
      <c r="W21" s="2" t="s">
        <v>41</v>
      </c>
      <c r="X21" s="2">
        <v>11</v>
      </c>
      <c r="Y21" s="2">
        <v>4</v>
      </c>
      <c r="Z21" s="4">
        <f>19111*12</f>
        <v>229332</v>
      </c>
      <c r="AA21" s="4">
        <f>(2000*12)+(Z21/12)</f>
        <v>43111</v>
      </c>
      <c r="AB21" s="11" t="s">
        <v>33</v>
      </c>
      <c r="AC21" s="13">
        <v>1</v>
      </c>
      <c r="AD21" s="13">
        <v>8</v>
      </c>
      <c r="AE21" s="3" t="s">
        <v>34</v>
      </c>
    </row>
    <row r="22" spans="1:31" ht="50.1">
      <c r="A22" s="2" t="s">
        <v>22</v>
      </c>
      <c r="B22" s="2" t="s">
        <v>23</v>
      </c>
      <c r="C22" s="2" t="s">
        <v>24</v>
      </c>
      <c r="D22" s="2" t="s">
        <v>25</v>
      </c>
      <c r="E22" s="2" t="s">
        <v>26</v>
      </c>
      <c r="F22" s="2" t="s">
        <v>27</v>
      </c>
      <c r="G22" s="2" t="s">
        <v>44</v>
      </c>
      <c r="H22" s="2" t="s">
        <v>45</v>
      </c>
      <c r="I22" s="2" t="s">
        <v>46</v>
      </c>
      <c r="J22" s="2">
        <v>22</v>
      </c>
      <c r="K22" s="2">
        <v>1</v>
      </c>
      <c r="L22" s="4">
        <f>42652*12</f>
        <v>511824</v>
      </c>
      <c r="M22" s="4">
        <f>(2000*12)+(L22/12)</f>
        <v>66652</v>
      </c>
      <c r="N22" s="5" t="s">
        <v>47</v>
      </c>
      <c r="O22" s="9" t="s">
        <v>48</v>
      </c>
      <c r="P22" s="2" t="s">
        <v>22</v>
      </c>
      <c r="Q22" s="2" t="s">
        <v>23</v>
      </c>
      <c r="R22" s="2" t="s">
        <v>24</v>
      </c>
      <c r="S22" s="2" t="s">
        <v>25</v>
      </c>
      <c r="T22" s="2" t="s">
        <v>26</v>
      </c>
      <c r="U22" s="2" t="s">
        <v>27</v>
      </c>
      <c r="V22" s="2" t="s">
        <v>44</v>
      </c>
      <c r="W22" s="2" t="s">
        <v>49</v>
      </c>
      <c r="X22" s="2">
        <v>24</v>
      </c>
      <c r="Y22" s="2">
        <v>1</v>
      </c>
      <c r="Z22" s="4">
        <f>49750*12</f>
        <v>597000</v>
      </c>
      <c r="AA22" s="4">
        <f>(2000*12)+(Z22/12)</f>
        <v>73750</v>
      </c>
      <c r="AB22" s="2" t="s">
        <v>50</v>
      </c>
      <c r="AC22" s="2">
        <v>3</v>
      </c>
      <c r="AD22" s="2">
        <v>15</v>
      </c>
      <c r="AE22" s="3" t="s">
        <v>51</v>
      </c>
    </row>
    <row r="23" spans="1:31" ht="50.1">
      <c r="A23" s="2" t="s">
        <v>22</v>
      </c>
      <c r="B23" s="2" t="s">
        <v>23</v>
      </c>
      <c r="C23" s="2" t="s">
        <v>24</v>
      </c>
      <c r="D23" s="2" t="s">
        <v>25</v>
      </c>
      <c r="E23" s="2" t="s">
        <v>26</v>
      </c>
      <c r="F23" s="2" t="s">
        <v>27</v>
      </c>
      <c r="G23" s="2" t="s">
        <v>28</v>
      </c>
      <c r="H23" s="2" t="s">
        <v>29</v>
      </c>
      <c r="I23" s="2" t="s">
        <v>30</v>
      </c>
      <c r="J23" s="2">
        <v>15</v>
      </c>
      <c r="K23" s="2">
        <v>5</v>
      </c>
      <c r="L23" s="4">
        <v>312000</v>
      </c>
      <c r="M23" s="4">
        <f>(2000*12)+(L23/12)</f>
        <v>50000</v>
      </c>
      <c r="N23" s="5" t="s">
        <v>31</v>
      </c>
      <c r="O23" s="8" t="s">
        <v>32</v>
      </c>
      <c r="P23" s="2" t="s">
        <v>22</v>
      </c>
      <c r="Q23" s="2" t="s">
        <v>23</v>
      </c>
      <c r="R23" s="2" t="s">
        <v>24</v>
      </c>
      <c r="S23" s="2" t="s">
        <v>25</v>
      </c>
      <c r="T23" s="2" t="s">
        <v>26</v>
      </c>
      <c r="U23" s="2" t="s">
        <v>27</v>
      </c>
      <c r="V23" s="2" t="s">
        <v>28</v>
      </c>
      <c r="W23" s="2" t="s">
        <v>29</v>
      </c>
      <c r="X23" s="2">
        <v>15</v>
      </c>
      <c r="Y23" s="2">
        <v>5</v>
      </c>
      <c r="Z23" s="4">
        <v>312000</v>
      </c>
      <c r="AA23" s="4">
        <f>(2000*12)+(Z23/12)</f>
        <v>50000</v>
      </c>
      <c r="AB23" s="11" t="s">
        <v>33</v>
      </c>
      <c r="AC23" s="13">
        <v>1</v>
      </c>
      <c r="AD23" s="13">
        <v>8</v>
      </c>
      <c r="AE23" s="3" t="s">
        <v>34</v>
      </c>
    </row>
    <row r="24" spans="1:31">
      <c r="A24" s="1"/>
      <c r="B24" s="1"/>
      <c r="C24" s="1"/>
      <c r="D24" s="1"/>
      <c r="E24" s="1"/>
      <c r="F24" s="1"/>
      <c r="O24" s="9" t="s">
        <v>35</v>
      </c>
      <c r="P24" s="2" t="s">
        <v>22</v>
      </c>
      <c r="Q24" s="2" t="s">
        <v>23</v>
      </c>
      <c r="R24" s="2" t="s">
        <v>24</v>
      </c>
      <c r="S24" s="2" t="s">
        <v>25</v>
      </c>
      <c r="T24" s="2" t="s">
        <v>26</v>
      </c>
      <c r="U24" s="2" t="s">
        <v>27</v>
      </c>
      <c r="V24" s="2" t="s">
        <v>36</v>
      </c>
      <c r="W24" s="2" t="s">
        <v>29</v>
      </c>
      <c r="X24" s="2">
        <v>15</v>
      </c>
      <c r="Y24" s="2">
        <v>5</v>
      </c>
      <c r="Z24" s="4">
        <v>312000</v>
      </c>
      <c r="AA24" s="4">
        <f>(2000*12)+(Z24/12)</f>
        <v>50000</v>
      </c>
      <c r="AB24" s="11" t="s">
        <v>33</v>
      </c>
      <c r="AC24" s="13">
        <v>1</v>
      </c>
      <c r="AD24" s="13">
        <v>9</v>
      </c>
      <c r="AE24" s="3" t="s">
        <v>37</v>
      </c>
    </row>
    <row r="25" spans="1:31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27</v>
      </c>
      <c r="G25" s="2" t="s">
        <v>36</v>
      </c>
      <c r="H25" s="2" t="s">
        <v>38</v>
      </c>
      <c r="I25" s="2" t="s">
        <v>30</v>
      </c>
      <c r="J25" s="2">
        <v>11</v>
      </c>
      <c r="K25" s="2">
        <v>4</v>
      </c>
      <c r="L25" s="4">
        <f>19111*12</f>
        <v>229332</v>
      </c>
      <c r="M25" s="4">
        <f>(2000*12)+(L25/12)</f>
        <v>43111</v>
      </c>
      <c r="N25" s="3" t="s">
        <v>34</v>
      </c>
      <c r="O25" s="9" t="s">
        <v>39</v>
      </c>
      <c r="AB25" s="12"/>
      <c r="AC25" s="14"/>
      <c r="AD25" s="14"/>
    </row>
    <row r="26" spans="1:31">
      <c r="A26" s="2" t="s">
        <v>22</v>
      </c>
      <c r="B26" s="2" t="s">
        <v>23</v>
      </c>
      <c r="C26" s="2" t="s">
        <v>24</v>
      </c>
      <c r="D26" s="2" t="s">
        <v>25</v>
      </c>
      <c r="E26" s="2" t="s">
        <v>26</v>
      </c>
      <c r="F26" s="2" t="s">
        <v>27</v>
      </c>
      <c r="G26" s="2" t="s">
        <v>40</v>
      </c>
      <c r="H26" s="2" t="s">
        <v>41</v>
      </c>
      <c r="I26" s="2" t="s">
        <v>30</v>
      </c>
      <c r="J26" s="2">
        <v>11</v>
      </c>
      <c r="K26" s="2">
        <v>4</v>
      </c>
      <c r="L26" s="4">
        <f>19111*12</f>
        <v>229332</v>
      </c>
      <c r="M26" s="4">
        <f>(2000*12)+(L26/12)</f>
        <v>43111</v>
      </c>
      <c r="N26" s="3" t="s">
        <v>34</v>
      </c>
      <c r="O26" s="9" t="s">
        <v>42</v>
      </c>
      <c r="P26" s="2" t="s">
        <v>22</v>
      </c>
      <c r="Q26" s="2" t="s">
        <v>23</v>
      </c>
      <c r="R26" s="2" t="s">
        <v>24</v>
      </c>
      <c r="S26" s="2" t="s">
        <v>25</v>
      </c>
      <c r="T26" s="2" t="s">
        <v>43</v>
      </c>
      <c r="U26" s="2" t="s">
        <v>27</v>
      </c>
      <c r="V26" s="2" t="s">
        <v>40</v>
      </c>
      <c r="W26" s="2" t="s">
        <v>41</v>
      </c>
      <c r="X26" s="2">
        <v>11</v>
      </c>
      <c r="Y26" s="2">
        <v>4</v>
      </c>
      <c r="Z26" s="4">
        <f>19111*12</f>
        <v>229332</v>
      </c>
      <c r="AA26" s="4">
        <f>(2000*12)+(Z26/12)</f>
        <v>43111</v>
      </c>
      <c r="AB26" s="11" t="s">
        <v>33</v>
      </c>
      <c r="AC26" s="13">
        <v>1</v>
      </c>
      <c r="AD26" s="13">
        <v>8</v>
      </c>
      <c r="AE26" s="3" t="s">
        <v>34</v>
      </c>
    </row>
    <row r="27" spans="1:31" ht="50.1">
      <c r="A27" s="2" t="s">
        <v>22</v>
      </c>
      <c r="B27" s="2" t="s">
        <v>23</v>
      </c>
      <c r="C27" s="2" t="s">
        <v>24</v>
      </c>
      <c r="D27" s="2" t="s">
        <v>25</v>
      </c>
      <c r="E27" s="2" t="s">
        <v>26</v>
      </c>
      <c r="F27" s="2" t="s">
        <v>27</v>
      </c>
      <c r="G27" s="2" t="s">
        <v>44</v>
      </c>
      <c r="H27" s="2" t="s">
        <v>45</v>
      </c>
      <c r="I27" s="2" t="s">
        <v>46</v>
      </c>
      <c r="J27" s="2">
        <v>22</v>
      </c>
      <c r="K27" s="2">
        <v>1</v>
      </c>
      <c r="L27" s="4">
        <f>42652*12</f>
        <v>511824</v>
      </c>
      <c r="M27" s="4">
        <f>(2000*12)+(L27/12)</f>
        <v>66652</v>
      </c>
      <c r="N27" s="5" t="s">
        <v>47</v>
      </c>
      <c r="O27" s="9" t="s">
        <v>48</v>
      </c>
      <c r="P27" s="2" t="s">
        <v>22</v>
      </c>
      <c r="Q27" s="2" t="s">
        <v>23</v>
      </c>
      <c r="R27" s="2" t="s">
        <v>24</v>
      </c>
      <c r="S27" s="2" t="s">
        <v>25</v>
      </c>
      <c r="T27" s="2" t="s">
        <v>26</v>
      </c>
      <c r="U27" s="2" t="s">
        <v>27</v>
      </c>
      <c r="V27" s="2" t="s">
        <v>44</v>
      </c>
      <c r="W27" s="2" t="s">
        <v>49</v>
      </c>
      <c r="X27" s="2">
        <v>24</v>
      </c>
      <c r="Y27" s="2">
        <v>1</v>
      </c>
      <c r="Z27" s="4">
        <f>49750*12</f>
        <v>597000</v>
      </c>
      <c r="AA27" s="4">
        <f>(2000*12)+(Z27/12)</f>
        <v>73750</v>
      </c>
      <c r="AB27" s="2" t="s">
        <v>50</v>
      </c>
      <c r="AC27" s="2">
        <v>3</v>
      </c>
      <c r="AD27" s="2">
        <v>15</v>
      </c>
      <c r="AE27" s="3" t="s">
        <v>51</v>
      </c>
    </row>
  </sheetData>
  <mergeCells count="2">
    <mergeCell ref="A1:N1"/>
    <mergeCell ref="P1:AE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S. Bolayon</dc:creator>
  <cp:keywords/>
  <dc:description/>
  <cp:lastModifiedBy>Russell Stanley Geronimo</cp:lastModifiedBy>
  <cp:revision/>
  <dcterms:created xsi:type="dcterms:W3CDTF">2015-09-08T08:13:38Z</dcterms:created>
  <dcterms:modified xsi:type="dcterms:W3CDTF">2016-02-16T06:12:09Z</dcterms:modified>
  <cp:category/>
  <cp:contentStatus/>
</cp:coreProperties>
</file>